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43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prezzi'!$B$2:$I$27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<sst xmlns="http://schemas.openxmlformats.org/spreadsheetml/2006/main" count="31" uniqueCount="31">
  <si>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</si>
  <si>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</si>
  <si>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</si>
  <si>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</si>
  <si>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</si>
  <si>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</si>
  <si>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</si>
  <si>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</si>
  <si>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</si>
  <si>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</si>
  <si>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</si>
  <si>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</si>
  <si>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</si>
  <si>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</si>
  <si>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</si>
  <si>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Importo Totale
Offerto</t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</si>
  <si>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</si>
  <si>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</si>
  <si>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Quntità</t>
  </si>
  <si>
    <t xml:space="preserve"> Offerto [€/q]</t>
  </si>
  <si>
    <t>[q]</t>
  </si>
  <si>
    <t>Tot. Conglomerato bituminoso a freddo [q]</t>
  </si>
  <si>
    <t>B</t>
  </si>
  <si>
    <t>C</t>
  </si>
  <si>
    <t>Con l'aggiunta di fibre strutturali, senza aggiunta di composti organici volatili (c.o.v.), regolarmente utilizzabile anche in caso di pioggia e miscelati con bitume modificati da prodotti elastomerici.
La stabilità Marshall (eseguita a 25 °C) su campioni realizzati con 75 colpi per faccia e maturati per 28 gg a 25°C in aria deve essere maggiore di 2,5 kN e la rigidezza Marshall superiore a 0,5 kN/mm.
La lavorabilità del materiale deve essere garantita tra -10°C e +50°C., resistente al sale di spargimento
e ai cicli di gelo e disgelo.
Il prodotto confezionato deve mantenere le sue caratteristiche prestazionali per almeno 2 anni; il
materiale steso deve durare almeno 12 mesi in ogni condizione d'uso.</t>
  </si>
  <si>
    <t>Asfalto reattivo privo di solventi al 100%, che non necessita eventualmente di componenti aggiuntivi, regolarmente utilizzabile con tutte le condizioni atmosferiche, anche in caso di pioggia, prodotto da miscela di roccia dura (basalto), con granulometria fino a 0/4 + 0/8, da un legante ad indurimento reattivo a base di bitume.
La stabilità Marshall (eseguita a 25 °C) su campioni realizzati con 75 colpi per faccia e maturati per 28 gg a 25°C in aria deve essere maggiore di 8,5 kN e la rigidezza Marshall superiore a 0,5 kN/mm. La lavorabilità del materiale deve essere garantita tra -10°C e +50°C., resistente al sale di spargimento e ai cicli di gelo e disgelo.
Il prodotto confezionato deve mantenere le sue caratteristiche prestazionali per almeno 6 mesi se immagazzinato in luogo fresco, asciutto e al riparo dall'acqua e dall'irraggiamento solare diretto. Il materiale steso deve durare almeno 12 mesi in ogni condizione d'uso.</t>
  </si>
  <si>
    <t>Tipologia Conglomerato bituminoso a freddo</t>
  </si>
  <si>
    <t>per la fornitura in oggetto, sotto la sua responsabilità civile e penale, i seguenti prezzi unitari (caselle di colore giallo).</t>
  </si>
  <si>
    <t>OGGETTO: FORNITURA, COMPRENSIVA DI TRASPORTO E SCARICO FRANCO DESTINO, DI CONGLOMERATO BITUMINOSO A FREDDO - LOTTO 5</t>
  </si>
  <si>
    <t xml:space="preserve">NUMERO CIG: </t>
  </si>
  <si>
    <t>8826261CFB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</si>
</sst>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tabSelected="1" showOutlineSymbols="0" view="pageBreakPreview" zoomScaleSheetLayoutView="100" zoomScalePageLayoutView="0" workbookViewId="0" topLeftCell="A1">
      <selection activeCell="C6" sqref="C6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8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2" t="s">
        <v>28</v>
      </c>
      <c r="C5" s="42"/>
      <c r="D5" s="42"/>
      <c r="E5" s="42"/>
      <c r="F5" s="42"/>
      <c r="G5" s="42"/>
      <c r="H5" s="42"/>
      <c r="I5" s="42"/>
    </row>
    <row r="6" spans="2:8" ht="19.5" customHeight="1">
      <c r="B6" s="41" t="s">
        <v>29</v>
      </c>
      <c r="C6" s="41" t="s">
        <v>30</v>
      </c>
      <c r="D6" s="41"/>
      <c r="E6" s="41"/>
      <c r="F6" s="41"/>
      <c r="G6" s="41"/>
      <c r="H6" s="41"/>
    </row>
    <row r="7" ht="9.75" customHeight="1">
      <c r="F7" s="2"/>
    </row>
    <row r="8" spans="2:9" s="28" customFormat="1" ht="155.25" customHeight="1">
      <c r="B8" s="45" t="s">
        <v>4</v>
      </c>
      <c r="C8" s="46"/>
      <c r="D8" s="46"/>
      <c r="E8" s="46"/>
      <c r="F8" s="46"/>
      <c r="G8" s="46"/>
      <c r="H8" s="46"/>
      <c r="I8" s="46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4" t="s">
        <v>27</v>
      </c>
      <c r="C10" s="44"/>
      <c r="D10" s="44"/>
      <c r="E10" s="44"/>
      <c r="F10" s="44"/>
      <c r="G10" s="44"/>
      <c r="H10" s="44"/>
      <c r="I10" s="44"/>
    </row>
    <row r="11" ht="9.75" customHeight="1">
      <c r="F11" s="2"/>
    </row>
    <row r="12" spans="3:8" s="3" customFormat="1" ht="19.5" customHeight="1">
      <c r="C12" s="53" t="s">
        <v>26</v>
      </c>
      <c r="D12" s="47" t="s">
        <v>6</v>
      </c>
      <c r="E12" s="48"/>
      <c r="F12" s="30" t="s">
        <v>18</v>
      </c>
      <c r="G12" s="11" t="s">
        <v>10</v>
      </c>
      <c r="H12" s="11" t="s">
        <v>3</v>
      </c>
    </row>
    <row r="13" spans="3:8" s="3" customFormat="1" ht="19.5" customHeight="1">
      <c r="C13" s="54"/>
      <c r="D13" s="49"/>
      <c r="E13" s="50"/>
      <c r="F13" s="31" t="s">
        <v>20</v>
      </c>
      <c r="G13" s="12" t="s">
        <v>19</v>
      </c>
      <c r="H13" s="12" t="s">
        <v>11</v>
      </c>
    </row>
    <row r="14" spans="3:8" s="3" customFormat="1" ht="30" customHeight="1">
      <c r="C14" s="55"/>
      <c r="D14" s="51"/>
      <c r="E14" s="52"/>
      <c r="F14" s="26" t="s">
        <v>5</v>
      </c>
      <c r="G14" s="5" t="s">
        <v>14</v>
      </c>
      <c r="H14" s="33" t="s">
        <v>17</v>
      </c>
    </row>
    <row r="15" spans="3:20" s="3" customFormat="1" ht="192.75" customHeight="1">
      <c r="C15" s="25" t="s">
        <v>22</v>
      </c>
      <c r="D15" s="56" t="s">
        <v>24</v>
      </c>
      <c r="E15" s="57"/>
      <c r="F15" s="38">
        <v>3200</v>
      </c>
      <c r="G15" s="32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3:20" s="3" customFormat="1" ht="221.25" customHeight="1">
      <c r="C16" s="25" t="s">
        <v>23</v>
      </c>
      <c r="D16" s="56" t="s">
        <v>25</v>
      </c>
      <c r="E16" s="57"/>
      <c r="F16" s="38">
        <v>1600</v>
      </c>
      <c r="G16" s="32"/>
      <c r="H16" s="23">
        <f>IF(G16="","",ROUND(G16*F16,2))</f>
      </c>
      <c r="K16" s="15"/>
      <c r="M16" s="14"/>
      <c r="O16" s="17"/>
      <c r="P16" s="17"/>
      <c r="Q16" s="16"/>
      <c r="R16" s="16"/>
      <c r="S16" s="14"/>
      <c r="T16" s="14"/>
    </row>
    <row r="17" spans="5:20" s="3" customFormat="1" ht="58.5" customHeight="1">
      <c r="E17" s="22" t="s">
        <v>21</v>
      </c>
      <c r="F17" s="39">
        <f>SUM(F15:F16)</f>
        <v>4800</v>
      </c>
      <c r="G17" s="22" t="s">
        <v>15</v>
      </c>
      <c r="H17" s="23">
        <f>+IF(OR(G15="",G16=""),0,SUM(H15:H16))</f>
        <v>0</v>
      </c>
      <c r="I17" s="40">
        <f>IF(H17="","",IF(H17&gt;H19,"Valore non valido",""))</f>
      </c>
      <c r="K17" s="15"/>
      <c r="M17" s="14"/>
      <c r="O17" s="17"/>
      <c r="P17" s="17"/>
      <c r="Q17" s="16"/>
      <c r="R17" s="16"/>
      <c r="S17" s="14"/>
      <c r="T17" s="14"/>
    </row>
    <row r="18" spans="2:20" s="3" customFormat="1" ht="29.25" customHeight="1">
      <c r="B18" s="43" t="s">
        <v>16</v>
      </c>
      <c r="C18" s="43"/>
      <c r="D18" s="43"/>
      <c r="E18" s="43"/>
      <c r="F18" s="43"/>
      <c r="G18" s="43"/>
      <c r="H18" s="43"/>
      <c r="I18" s="13"/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33" customHeight="1">
      <c r="B19" s="19"/>
      <c r="C19" s="19"/>
      <c r="D19" s="20"/>
      <c r="E19" s="21"/>
      <c r="G19" s="22" t="s">
        <v>9</v>
      </c>
      <c r="H19" s="37">
        <v>282000</v>
      </c>
      <c r="K19" s="15"/>
      <c r="L19" s="14"/>
      <c r="M19" s="14"/>
      <c r="O19" s="17"/>
      <c r="P19" s="17"/>
      <c r="Q19" s="16"/>
      <c r="R19" s="16"/>
      <c r="S19" s="14"/>
      <c r="T19" s="14"/>
    </row>
    <row r="20" spans="2:20" s="3" customFormat="1" ht="14.25" customHeight="1">
      <c r="B20" s="19"/>
      <c r="C20" s="19"/>
      <c r="D20" s="20"/>
      <c r="G20" s="4"/>
      <c r="H20" s="13"/>
      <c r="K20" s="15"/>
      <c r="L20" s="14"/>
      <c r="M20" s="14"/>
      <c r="O20" s="17"/>
      <c r="P20" s="17"/>
      <c r="Q20" s="16"/>
      <c r="R20" s="16"/>
      <c r="S20" s="14"/>
      <c r="T20" s="14"/>
    </row>
    <row r="21" spans="7:8" ht="33" customHeight="1">
      <c r="G21" s="22" t="s">
        <v>7</v>
      </c>
      <c r="H21" s="24">
        <f>_xlfn.IFERROR(IF(H17=0,"",(1-H17/H19)*100),"")</f>
      </c>
    </row>
    <row r="22" spans="2:9" ht="19.5" customHeight="1">
      <c r="B22" s="34"/>
      <c r="C22" s="34"/>
      <c r="D22" s="34"/>
      <c r="E22" s="34"/>
      <c r="F22" s="34"/>
      <c r="G22" s="34"/>
      <c r="H22" s="35"/>
      <c r="I22" s="36"/>
    </row>
    <row r="23" spans="3:8" ht="19.5" customHeight="1">
      <c r="C23" s="10" t="s">
        <v>2</v>
      </c>
      <c r="H23" s="10" t="s">
        <v>12</v>
      </c>
    </row>
    <row r="24" s="28" customFormat="1" ht="19.5" customHeight="1"/>
    <row r="25" spans="3:8" s="28" customFormat="1" ht="19.5" customHeight="1">
      <c r="C25" s="29"/>
      <c r="H25" s="29"/>
    </row>
    <row r="27" ht="19.5" customHeight="1">
      <c r="B27" s="27" t="s">
        <v>13</v>
      </c>
    </row>
  </sheetData>
  <sheetProtection password="ED28" sheet="1"/>
  <mergeCells count="8">
    <mergeCell ref="B5:I5"/>
    <mergeCell ref="B18:H18"/>
    <mergeCell ref="B10:I10"/>
    <mergeCell ref="B8:I8"/>
    <mergeCell ref="D12:E14"/>
    <mergeCell ref="D15:E15"/>
    <mergeCell ref="D16:E16"/>
    <mergeCell ref="C12:C14"/>
  </mergeCells>
  <conditionalFormatting sqref="I17">
    <cfRule type="containsText" priority="2" dxfId="2" operator="containsText" stopIfTrue="1" text="Valore non valido">
      <formula>NOT(ISERROR(SEARCH("Valore non valido",I17)))</formula>
    </cfRule>
  </conditionalFormatting>
  <conditionalFormatting sqref="H17">
    <cfRule type="expression" priority="1" dxfId="3" stopIfTrue="1">
      <formula>$H$17&gt;$H$19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2021-07-12T08:22:25Z</dcterms:modified>
  <cp:category/>
  <cp:version/>
  <cp:contentType/>
  <cp:contentStatus/>
</cp:coreProperties>
</file>